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gSJqIugzTWhlEgDCIG2RvoEVvqQ=="/>
    </ext>
  </extLst>
</workbook>
</file>

<file path=xl/sharedStrings.xml><?xml version="1.0" encoding="utf-8"?>
<sst xmlns="http://schemas.openxmlformats.org/spreadsheetml/2006/main" count="58" uniqueCount="36">
  <si>
    <t>โปรแกรมคำนวณ</t>
  </si>
  <si>
    <t>อ้างอิงจากโปรแกรมคำนวณคาร์บอนฟุตปริ้นท์ของ สมาคมพัฒนาคุณภาพสิ่งแวดล้อม (แห่งประเทศไทย)</t>
  </si>
  <si>
    <t>Carbon Footprint</t>
  </si>
  <si>
    <t>จำนวนนักเรียน</t>
  </si>
  <si>
    <t>คน</t>
  </si>
  <si>
    <t>ที่</t>
  </si>
  <si>
    <t>รายการ</t>
  </si>
  <si>
    <t>Emission 
Factor</t>
  </si>
  <si>
    <t>พ.ค.</t>
  </si>
  <si>
    <t>มิ.ย.</t>
  </si>
  <si>
    <t>ก.ค.</t>
  </si>
  <si>
    <t>สิงหาคม</t>
  </si>
  <si>
    <t>กันยายน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</si>
  <si>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</si>
  <si>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</si>
  <si>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</si>
  <si>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</si>
  <si>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</si>
  <si>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</si>
  <si>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</si>
  <si>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รวม</t>
  </si>
  <si>
    <t>ปริมาณ GHG
(kgCO2e) ต่อคน</t>
  </si>
  <si>
    <t>ปริมาณ
การใช้</t>
  </si>
  <si>
    <t xml:space="preserve">ปริมาณ 
GHG
</t>
  </si>
  <si>
    <t>การใช้ไฟฟ้า
 kWh</t>
  </si>
  <si>
    <t>การใช้น้ำประปา
 ลบ.ม.</t>
  </si>
  <si>
    <t>เศษอาหาร
(กก.)</t>
  </si>
  <si>
    <t>ขยะทั่วไป 
(กก.)</t>
  </si>
  <si>
    <t>กระดาษ A4 
(กก.)</t>
  </si>
  <si>
    <t>ขวดพลาสติก 
(กก.)</t>
  </si>
  <si>
    <t>น้ำมันดีเซล
(ลิตร)</t>
  </si>
  <si>
    <t>น้ำมันเบนซิน
(ลิตร)</t>
  </si>
  <si>
    <t>LPG
(กก.)</t>
  </si>
  <si>
    <t>CNG
(กก.)</t>
  </si>
  <si>
    <t>รวม ปริมาณ GHG(kgCO2e)</t>
  </si>
  <si>
    <t>ปริมาณ GHG(kgCO2e) ต่อคน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</si>
</sst>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rgb="FF000000"/>
      <name val="Calibri"/>
      <scheme val="minor"/>
    </font>
    <font>
      <b/>
      <sz val="24.0"/>
      <color rgb="FF000000"/>
      <name val="Browallia New"/>
    </font>
    <font>
      <b/>
      <sz val="12.0"/>
      <color theme="1"/>
      <name val="Sarabun"/>
    </font>
    <font>
      <b/>
      <sz val="12.0"/>
      <color rgb="FF000000"/>
      <name val="Sarabun"/>
    </font>
    <font>
      <sz val="12.0"/>
      <color theme="1"/>
      <name val="Sarabun"/>
    </font>
    <font/>
    <font>
      <sz val="12.0"/>
      <color rgb="FF000000"/>
      <name val="Sarabu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3" numFmtId="0" xfId="0" applyAlignment="1" applyFont="1">
      <alignment horizontal="left" readingOrder="0" vertical="center"/>
    </xf>
    <xf borderId="0" fillId="0" fontId="2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4" numFmtId="0" xfId="0" applyAlignment="1" applyFont="1">
      <alignment readingOrder="0" vertical="center"/>
    </xf>
    <xf borderId="0" fillId="2" fontId="4" numFmtId="3" xfId="0" applyAlignment="1" applyFill="1" applyFont="1" applyNumberFormat="1">
      <alignment readingOrder="0" vertical="center"/>
    </xf>
    <xf borderId="2" fillId="3" fontId="2" numFmtId="0" xfId="0" applyAlignment="1" applyBorder="1" applyFill="1" applyFont="1">
      <alignment horizontal="center" readingOrder="0" vertical="center"/>
    </xf>
    <xf borderId="3" fillId="3" fontId="2" numFmtId="0" xfId="0" applyAlignment="1" applyBorder="1" applyFont="1">
      <alignment horizontal="center" readingOrder="0" vertical="top"/>
    </xf>
    <xf borderId="4" fillId="3" fontId="5" numFmtId="0" xfId="0" applyBorder="1" applyFont="1"/>
    <xf borderId="2" fillId="3" fontId="3" numFmtId="0" xfId="0" applyAlignment="1" applyBorder="1" applyFont="1">
      <alignment horizontal="center" readingOrder="0" shrinkToFit="0" vertical="center" wrapText="1"/>
    </xf>
    <xf borderId="0" fillId="4" fontId="6" numFmtId="0" xfId="0" applyAlignment="1" applyFill="1" applyFont="1">
      <alignment horizontal="left" readingOrder="0"/>
    </xf>
    <xf borderId="5" fillId="4" fontId="5" numFmtId="0" xfId="0" applyBorder="1" applyFont="1"/>
    <xf borderId="6" fillId="4" fontId="2" numFmtId="0" xfId="0" applyAlignment="1" applyBorder="1" applyFont="1">
      <alignment horizontal="left" readingOrder="0" vertical="top"/>
    </xf>
    <xf borderId="6" fillId="5" fontId="4" numFmtId="0" xfId="0" applyAlignment="1" applyBorder="1" applyFill="1" applyFont="1">
      <alignment horizontal="left" readingOrder="0" vertical="top"/>
    </xf>
    <xf borderId="6" fillId="5" fontId="4" numFmtId="0" xfId="0" applyAlignment="1" applyBorder="1" applyFont="1">
      <alignment horizontal="right" readingOrder="0" vertical="top"/>
    </xf>
    <xf borderId="6" fillId="5" fontId="4" numFmtId="0" xfId="0" applyAlignment="1" applyBorder="1" applyFont="1">
      <alignment readingOrder="0" vertical="top"/>
    </xf>
    <xf borderId="6" fillId="5" fontId="4" numFmtId="0" xfId="0" applyAlignment="1" applyBorder="1" applyFont="1">
      <alignment vertical="top"/>
    </xf>
    <xf borderId="6" fillId="5" fontId="4" numFmtId="0" xfId="0" applyAlignment="1" applyBorder="1" applyFont="1">
      <alignment readingOrder="0"/>
    </xf>
    <xf borderId="6" fillId="5" fontId="4" numFmtId="0" xfId="0" applyBorder="1" applyFont="1"/>
    <xf borderId="6" fillId="5" fontId="4" numFmtId="0" xfId="0" applyAlignment="1" applyBorder="1" applyFont="1">
      <alignment vertical="center"/>
    </xf>
    <xf borderId="6" fillId="5" fontId="4" numFmtId="4" xfId="0" applyAlignment="1" applyBorder="1" applyFont="1" applyNumberFormat="1">
      <alignment vertical="center"/>
    </xf>
    <xf borderId="6" fillId="4" fontId="4" numFmtId="0" xfId="0" applyAlignment="1" applyBorder="1" applyFont="1">
      <alignment horizontal="left" readingOrder="0" vertical="top"/>
    </xf>
    <xf borderId="6" fillId="4" fontId="4" numFmtId="0" xfId="0" applyAlignment="1" applyBorder="1" applyFont="1">
      <alignment horizontal="right" readingOrder="0" vertical="top"/>
    </xf>
    <xf borderId="6" fillId="4" fontId="4" numFmtId="0" xfId="0" applyAlignment="1" applyBorder="1" applyFont="1">
      <alignment readingOrder="0" vertical="top"/>
    </xf>
    <xf borderId="6" fillId="4" fontId="4" numFmtId="0" xfId="0" applyAlignment="1" applyBorder="1" applyFont="1">
      <alignment vertical="top"/>
    </xf>
    <xf borderId="6" fillId="4" fontId="4" numFmtId="0" xfId="0" applyBorder="1" applyFont="1"/>
    <xf borderId="6" fillId="4" fontId="4" numFmtId="0" xfId="0" applyAlignment="1" applyBorder="1" applyFont="1">
      <alignment vertical="center"/>
    </xf>
    <xf borderId="6" fillId="4" fontId="4" numFmtId="4" xfId="0" applyAlignment="1" applyBorder="1" applyFont="1" applyNumberFormat="1">
      <alignment vertical="center"/>
    </xf>
    <xf borderId="2" fillId="4" fontId="4" numFmtId="0" xfId="0" applyAlignment="1" applyBorder="1" applyFont="1">
      <alignment horizontal="left" readingOrder="0" vertical="top"/>
    </xf>
    <xf borderId="2" fillId="4" fontId="4" numFmtId="0" xfId="0" applyAlignment="1" applyBorder="1" applyFont="1">
      <alignment horizontal="right" readingOrder="0" vertical="top"/>
    </xf>
    <xf borderId="0" fillId="5" fontId="4" numFmtId="0" xfId="0" applyAlignment="1" applyFont="1">
      <alignment readingOrder="0" vertical="center"/>
    </xf>
    <xf borderId="0" fillId="4" fontId="6" numFmtId="0" xfId="0" applyAlignment="1" applyFont="1">
      <alignment horizontal="left" readingOrder="0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1.22" defaultRowHeight="15.0"/>
  <cols>
    <col customWidth="1" min="1" max="1" width="2.89"/>
    <col customWidth="1" min="2" max="2" width="12.33"/>
    <col customWidth="1" min="3" max="3" width="8.33"/>
    <col customWidth="1" min="4" max="4" width="6.56"/>
    <col customWidth="1" min="5" max="5" width="7.22"/>
    <col customWidth="1" min="6" max="9" width="6.56"/>
    <col customWidth="1" min="10" max="10" width="7.11"/>
    <col customWidth="1" min="11" max="11" width="6.56"/>
    <col customWidth="1" min="12" max="12" width="7.22"/>
    <col customWidth="1" min="13" max="15" width="6.56"/>
    <col customWidth="1" min="16" max="16" width="7.89"/>
    <col customWidth="1" min="17" max="17" width="6.56"/>
    <col customWidth="1" min="18" max="18" width="7.22"/>
    <col customWidth="1" min="19" max="19" width="6.56"/>
    <col customWidth="1" min="20" max="20" width="7.11"/>
    <col customWidth="1" min="21" max="21" width="6.56"/>
    <col customWidth="1" min="22" max="22" width="7.11"/>
    <col customWidth="1" min="23" max="25" width="6.56"/>
    <col customWidth="1" min="26" max="26" width="7.0"/>
    <col customWidth="1" min="27" max="27" width="6.56"/>
    <col customWidth="1" min="29" max="29" width="13.67"/>
  </cols>
  <sheetData>
    <row r="1" ht="36.0" customHeight="1">
      <c r="A1" s="1" t="s">
        <v>0</v>
      </c>
      <c r="B1" s="2"/>
      <c r="C1" s="2"/>
      <c r="D1" s="3" t="s">
        <v>1</v>
      </c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36.0" customHeight="1">
      <c r="A2" s="1" t="s">
        <v>2</v>
      </c>
      <c r="B2" s="2"/>
      <c r="C2" s="2"/>
      <c r="D2" s="7" t="s">
        <v>3</v>
      </c>
      <c r="E2" s="7"/>
      <c r="F2" s="8">
        <v>2300.0</v>
      </c>
      <c r="G2" s="7" t="s">
        <v>4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22.5" customHeight="1">
      <c r="A3" s="9" t="s">
        <v>5</v>
      </c>
      <c r="B3" s="9" t="s">
        <v>6</v>
      </c>
      <c r="C3" s="9" t="s">
        <v>7</v>
      </c>
      <c r="D3" s="10" t="s">
        <v>8</v>
      </c>
      <c r="E3" s="11"/>
      <c r="F3" s="10" t="s">
        <v>9</v>
      </c>
      <c r="G3" s="11"/>
      <c r="H3" s="10" t="s">
        <v>10</v>
      </c>
      <c r="I3" s="11"/>
      <c r="J3" s="10" t="s">
        <v>11</v>
      </c>
      <c r="K3" s="11"/>
      <c r="L3" s="10" t="s">
        <v>12</v>
      </c>
      <c r="M3" s="11"/>
      <c r="N3" s="10" t="s">
        <v>13</v>
      </c>
      <c r="O3" s="11"/>
      <c r="P3" s="10" t="s">
        <v>14</v>
      </c>
      <c r="Q3" s="11"/>
      <c r="R3" s="10" t="s">
        <v>15</v>
      </c>
      <c r="S3" s="11"/>
      <c r="T3" s="10" t="s">
        <v>16</v>
      </c>
      <c r="U3" s="11"/>
      <c r="V3" s="10" t="s">
        <v>17</v>
      </c>
      <c r="W3" s="11"/>
      <c r="X3" s="10" t="s">
        <v>18</v>
      </c>
      <c r="Y3" s="11"/>
      <c r="Z3" s="10" t="s">
        <v>19</v>
      </c>
      <c r="AA3" s="11"/>
      <c r="AB3" s="9" t="s">
        <v>20</v>
      </c>
      <c r="AC3" s="12" t="s">
        <v>21</v>
      </c>
      <c r="AD3" s="13"/>
      <c r="AE3" s="13"/>
    </row>
    <row r="4" ht="36.0" customHeight="1">
      <c r="A4" s="14"/>
      <c r="B4" s="14"/>
      <c r="C4" s="14"/>
      <c r="D4" s="15" t="s">
        <v>22</v>
      </c>
      <c r="E4" s="15" t="s">
        <v>23</v>
      </c>
      <c r="F4" s="15" t="s">
        <v>22</v>
      </c>
      <c r="G4" s="15" t="s">
        <v>23</v>
      </c>
      <c r="H4" s="15" t="s">
        <v>22</v>
      </c>
      <c r="I4" s="15" t="s">
        <v>23</v>
      </c>
      <c r="J4" s="15" t="s">
        <v>22</v>
      </c>
      <c r="K4" s="15" t="s">
        <v>23</v>
      </c>
      <c r="L4" s="15" t="s">
        <v>22</v>
      </c>
      <c r="M4" s="15" t="s">
        <v>23</v>
      </c>
      <c r="N4" s="15" t="s">
        <v>22</v>
      </c>
      <c r="O4" s="15" t="s">
        <v>23</v>
      </c>
      <c r="P4" s="15" t="s">
        <v>22</v>
      </c>
      <c r="Q4" s="15" t="s">
        <v>23</v>
      </c>
      <c r="R4" s="15" t="s">
        <v>22</v>
      </c>
      <c r="S4" s="15" t="s">
        <v>23</v>
      </c>
      <c r="T4" s="15" t="s">
        <v>22</v>
      </c>
      <c r="U4" s="15" t="s">
        <v>23</v>
      </c>
      <c r="V4" s="15" t="s">
        <v>22</v>
      </c>
      <c r="W4" s="15" t="s">
        <v>23</v>
      </c>
      <c r="X4" s="15" t="s">
        <v>22</v>
      </c>
      <c r="Y4" s="15" t="s">
        <v>23</v>
      </c>
      <c r="Z4" s="15" t="s">
        <v>22</v>
      </c>
      <c r="AA4" s="15" t="s">
        <v>23</v>
      </c>
      <c r="AB4" s="14"/>
      <c r="AC4" s="14"/>
      <c r="AD4" s="4"/>
      <c r="AE4" s="4"/>
    </row>
    <row r="5">
      <c r="A5" s="16">
        <v>1.0</v>
      </c>
      <c r="B5" s="16" t="s">
        <v>24</v>
      </c>
      <c r="C5" s="17">
        <v>0.561</v>
      </c>
      <c r="D5" s="18">
        <v>150.0</v>
      </c>
      <c r="E5" s="19">
        <f t="shared" ref="E5:E14" si="1">D5*$C5</f>
        <v>84.15</v>
      </c>
      <c r="F5" s="20">
        <v>200.0</v>
      </c>
      <c r="G5" s="19">
        <f t="shared" ref="G5:G14" si="2">F5*$C5</f>
        <v>112.2</v>
      </c>
      <c r="H5" s="21"/>
      <c r="I5" s="19">
        <f t="shared" ref="I5:I14" si="3">H5*$C5</f>
        <v>0</v>
      </c>
      <c r="J5" s="21"/>
      <c r="K5" s="22">
        <f t="shared" ref="K5:K14" si="4">J5*$C5</f>
        <v>0</v>
      </c>
      <c r="L5" s="22"/>
      <c r="M5" s="22">
        <f t="shared" ref="M5:M14" si="5">L5*$C5</f>
        <v>0</v>
      </c>
      <c r="N5" s="22"/>
      <c r="O5" s="22">
        <f t="shared" ref="O5:O14" si="6">N5*$C5</f>
        <v>0</v>
      </c>
      <c r="P5" s="22"/>
      <c r="Q5" s="22">
        <f t="shared" ref="Q5:Q14" si="7">P5*$C5</f>
        <v>0</v>
      </c>
      <c r="R5" s="22"/>
      <c r="S5" s="22">
        <f t="shared" ref="S5:S14" si="8">R5*$C5</f>
        <v>0</v>
      </c>
      <c r="T5" s="22"/>
      <c r="U5" s="22">
        <f t="shared" ref="U5:U14" si="9">T5*$C5</f>
        <v>0</v>
      </c>
      <c r="V5" s="22"/>
      <c r="W5" s="22">
        <f t="shared" ref="W5:W14" si="10">V5*$C5</f>
        <v>0</v>
      </c>
      <c r="X5" s="22"/>
      <c r="Y5" s="22">
        <f t="shared" ref="Y5:Y14" si="11">X5*$C5</f>
        <v>0</v>
      </c>
      <c r="Z5" s="22"/>
      <c r="AA5" s="22">
        <f t="shared" ref="AA5:AA14" si="12">Z5*$C5</f>
        <v>0</v>
      </c>
      <c r="AB5" s="22">
        <f t="shared" ref="AB5:AB16" si="13">E5+G5+I5+K5+M5+O5+Q5+S5+U5+W5+Y5+AA5</f>
        <v>196.35</v>
      </c>
      <c r="AC5" s="23">
        <f t="shared" ref="AC5:AC16" si="14">AB5/$F$2</f>
        <v>0.08536956522</v>
      </c>
      <c r="AD5" s="6"/>
      <c r="AE5" s="6"/>
    </row>
    <row r="6">
      <c r="A6" s="24">
        <v>2.0</v>
      </c>
      <c r="B6" s="24" t="s">
        <v>25</v>
      </c>
      <c r="C6" s="25">
        <v>0.0264</v>
      </c>
      <c r="D6" s="26">
        <v>150.0</v>
      </c>
      <c r="E6" s="27">
        <f t="shared" si="1"/>
        <v>3.96</v>
      </c>
      <c r="F6" s="28"/>
      <c r="G6" s="27">
        <f t="shared" si="2"/>
        <v>0</v>
      </c>
      <c r="H6" s="28"/>
      <c r="I6" s="27">
        <f t="shared" si="3"/>
        <v>0</v>
      </c>
      <c r="J6" s="28"/>
      <c r="K6" s="29">
        <f t="shared" si="4"/>
        <v>0</v>
      </c>
      <c r="L6" s="29"/>
      <c r="M6" s="29">
        <f t="shared" si="5"/>
        <v>0</v>
      </c>
      <c r="N6" s="29"/>
      <c r="O6" s="29">
        <f t="shared" si="6"/>
        <v>0</v>
      </c>
      <c r="P6" s="29"/>
      <c r="Q6" s="29">
        <f t="shared" si="7"/>
        <v>0</v>
      </c>
      <c r="R6" s="29"/>
      <c r="S6" s="29">
        <f t="shared" si="8"/>
        <v>0</v>
      </c>
      <c r="T6" s="29"/>
      <c r="U6" s="29">
        <f t="shared" si="9"/>
        <v>0</v>
      </c>
      <c r="V6" s="29"/>
      <c r="W6" s="29">
        <f t="shared" si="10"/>
        <v>0</v>
      </c>
      <c r="X6" s="29"/>
      <c r="Y6" s="29">
        <f t="shared" si="11"/>
        <v>0</v>
      </c>
      <c r="Z6" s="29"/>
      <c r="AA6" s="29">
        <f t="shared" si="12"/>
        <v>0</v>
      </c>
      <c r="AB6" s="29">
        <f t="shared" si="13"/>
        <v>3.96</v>
      </c>
      <c r="AC6" s="30">
        <f t="shared" si="14"/>
        <v>0.00172173913</v>
      </c>
      <c r="AD6" s="6"/>
      <c r="AE6" s="6"/>
    </row>
    <row r="7">
      <c r="A7" s="16">
        <v>3.0</v>
      </c>
      <c r="B7" s="16" t="s">
        <v>26</v>
      </c>
      <c r="C7" s="17">
        <v>2.53</v>
      </c>
      <c r="D7" s="18">
        <v>20.0</v>
      </c>
      <c r="E7" s="19">
        <f t="shared" si="1"/>
        <v>50.6</v>
      </c>
      <c r="F7" s="21"/>
      <c r="G7" s="19">
        <f t="shared" si="2"/>
        <v>0</v>
      </c>
      <c r="H7" s="21"/>
      <c r="I7" s="19">
        <f t="shared" si="3"/>
        <v>0</v>
      </c>
      <c r="J7" s="21"/>
      <c r="K7" s="22">
        <f t="shared" si="4"/>
        <v>0</v>
      </c>
      <c r="L7" s="22"/>
      <c r="M7" s="22">
        <f t="shared" si="5"/>
        <v>0</v>
      </c>
      <c r="N7" s="22"/>
      <c r="O7" s="22">
        <f t="shared" si="6"/>
        <v>0</v>
      </c>
      <c r="P7" s="22"/>
      <c r="Q7" s="22">
        <f t="shared" si="7"/>
        <v>0</v>
      </c>
      <c r="R7" s="22"/>
      <c r="S7" s="22">
        <f t="shared" si="8"/>
        <v>0</v>
      </c>
      <c r="T7" s="22"/>
      <c r="U7" s="22">
        <f t="shared" si="9"/>
        <v>0</v>
      </c>
      <c r="V7" s="22"/>
      <c r="W7" s="22">
        <f t="shared" si="10"/>
        <v>0</v>
      </c>
      <c r="X7" s="22"/>
      <c r="Y7" s="22">
        <f t="shared" si="11"/>
        <v>0</v>
      </c>
      <c r="Z7" s="22"/>
      <c r="AA7" s="22">
        <f t="shared" si="12"/>
        <v>0</v>
      </c>
      <c r="AB7" s="22">
        <f t="shared" si="13"/>
        <v>50.6</v>
      </c>
      <c r="AC7" s="23">
        <f t="shared" si="14"/>
        <v>0.022</v>
      </c>
      <c r="AD7" s="6"/>
      <c r="AE7" s="6"/>
    </row>
    <row r="8">
      <c r="A8" s="24">
        <v>4.0</v>
      </c>
      <c r="B8" s="24" t="s">
        <v>27</v>
      </c>
      <c r="C8" s="25">
        <v>0.8421</v>
      </c>
      <c r="D8" s="26">
        <v>20.0</v>
      </c>
      <c r="E8" s="27">
        <f t="shared" si="1"/>
        <v>16.842</v>
      </c>
      <c r="F8" s="28"/>
      <c r="G8" s="27">
        <f t="shared" si="2"/>
        <v>0</v>
      </c>
      <c r="H8" s="28"/>
      <c r="I8" s="27">
        <f t="shared" si="3"/>
        <v>0</v>
      </c>
      <c r="J8" s="28"/>
      <c r="K8" s="29">
        <f t="shared" si="4"/>
        <v>0</v>
      </c>
      <c r="L8" s="29"/>
      <c r="M8" s="29">
        <f t="shared" si="5"/>
        <v>0</v>
      </c>
      <c r="N8" s="29"/>
      <c r="O8" s="29">
        <f t="shared" si="6"/>
        <v>0</v>
      </c>
      <c r="P8" s="29"/>
      <c r="Q8" s="29">
        <f t="shared" si="7"/>
        <v>0</v>
      </c>
      <c r="R8" s="29"/>
      <c r="S8" s="29">
        <f t="shared" si="8"/>
        <v>0</v>
      </c>
      <c r="T8" s="29"/>
      <c r="U8" s="29">
        <f t="shared" si="9"/>
        <v>0</v>
      </c>
      <c r="V8" s="29"/>
      <c r="W8" s="29">
        <f t="shared" si="10"/>
        <v>0</v>
      </c>
      <c r="X8" s="29"/>
      <c r="Y8" s="29">
        <f t="shared" si="11"/>
        <v>0</v>
      </c>
      <c r="Z8" s="29"/>
      <c r="AA8" s="29">
        <f t="shared" si="12"/>
        <v>0</v>
      </c>
      <c r="AB8" s="29">
        <f t="shared" si="13"/>
        <v>16.842</v>
      </c>
      <c r="AC8" s="30">
        <f t="shared" si="14"/>
        <v>0.007322608696</v>
      </c>
      <c r="AD8" s="6"/>
      <c r="AE8" s="6"/>
    </row>
    <row r="9">
      <c r="A9" s="16">
        <v>5.0</v>
      </c>
      <c r="B9" s="16" t="s">
        <v>28</v>
      </c>
      <c r="C9" s="17">
        <v>1.4755</v>
      </c>
      <c r="D9" s="18">
        <v>20.0</v>
      </c>
      <c r="E9" s="19">
        <f t="shared" si="1"/>
        <v>29.51</v>
      </c>
      <c r="F9" s="21"/>
      <c r="G9" s="19">
        <f t="shared" si="2"/>
        <v>0</v>
      </c>
      <c r="H9" s="21"/>
      <c r="I9" s="19">
        <f t="shared" si="3"/>
        <v>0</v>
      </c>
      <c r="J9" s="21"/>
      <c r="K9" s="22">
        <f t="shared" si="4"/>
        <v>0</v>
      </c>
      <c r="L9" s="22"/>
      <c r="M9" s="22">
        <f t="shared" si="5"/>
        <v>0</v>
      </c>
      <c r="N9" s="22"/>
      <c r="O9" s="22">
        <f t="shared" si="6"/>
        <v>0</v>
      </c>
      <c r="P9" s="22"/>
      <c r="Q9" s="22">
        <f t="shared" si="7"/>
        <v>0</v>
      </c>
      <c r="R9" s="22"/>
      <c r="S9" s="22">
        <f t="shared" si="8"/>
        <v>0</v>
      </c>
      <c r="T9" s="22"/>
      <c r="U9" s="22">
        <f t="shared" si="9"/>
        <v>0</v>
      </c>
      <c r="V9" s="22"/>
      <c r="W9" s="22">
        <f t="shared" si="10"/>
        <v>0</v>
      </c>
      <c r="X9" s="22"/>
      <c r="Y9" s="22">
        <f t="shared" si="11"/>
        <v>0</v>
      </c>
      <c r="Z9" s="22"/>
      <c r="AA9" s="22">
        <f t="shared" si="12"/>
        <v>0</v>
      </c>
      <c r="AB9" s="22">
        <f t="shared" si="13"/>
        <v>29.51</v>
      </c>
      <c r="AC9" s="23">
        <f t="shared" si="14"/>
        <v>0.01283043478</v>
      </c>
      <c r="AD9" s="6"/>
      <c r="AE9" s="6"/>
    </row>
    <row r="10">
      <c r="A10" s="24">
        <v>6.0</v>
      </c>
      <c r="B10" s="24" t="s">
        <v>29</v>
      </c>
      <c r="C10" s="25">
        <v>3.77</v>
      </c>
      <c r="D10" s="26">
        <v>20.0</v>
      </c>
      <c r="E10" s="27">
        <f t="shared" si="1"/>
        <v>75.4</v>
      </c>
      <c r="F10" s="28"/>
      <c r="G10" s="27">
        <f t="shared" si="2"/>
        <v>0</v>
      </c>
      <c r="H10" s="28"/>
      <c r="I10" s="27">
        <f t="shared" si="3"/>
        <v>0</v>
      </c>
      <c r="J10" s="28"/>
      <c r="K10" s="29">
        <f t="shared" si="4"/>
        <v>0</v>
      </c>
      <c r="L10" s="29"/>
      <c r="M10" s="29">
        <f t="shared" si="5"/>
        <v>0</v>
      </c>
      <c r="N10" s="29"/>
      <c r="O10" s="29">
        <f t="shared" si="6"/>
        <v>0</v>
      </c>
      <c r="P10" s="29"/>
      <c r="Q10" s="29">
        <f t="shared" si="7"/>
        <v>0</v>
      </c>
      <c r="R10" s="29"/>
      <c r="S10" s="29">
        <f t="shared" si="8"/>
        <v>0</v>
      </c>
      <c r="T10" s="29"/>
      <c r="U10" s="29">
        <f t="shared" si="9"/>
        <v>0</v>
      </c>
      <c r="V10" s="29"/>
      <c r="W10" s="29">
        <f t="shared" si="10"/>
        <v>0</v>
      </c>
      <c r="X10" s="29"/>
      <c r="Y10" s="29">
        <f t="shared" si="11"/>
        <v>0</v>
      </c>
      <c r="Z10" s="29"/>
      <c r="AA10" s="29">
        <f t="shared" si="12"/>
        <v>0</v>
      </c>
      <c r="AB10" s="29">
        <f t="shared" si="13"/>
        <v>75.4</v>
      </c>
      <c r="AC10" s="30">
        <f t="shared" si="14"/>
        <v>0.0327826087</v>
      </c>
      <c r="AD10" s="6"/>
      <c r="AE10" s="6"/>
    </row>
    <row r="11">
      <c r="A11" s="16">
        <v>7.0</v>
      </c>
      <c r="B11" s="16" t="s">
        <v>30</v>
      </c>
      <c r="C11" s="17">
        <v>2.708</v>
      </c>
      <c r="D11" s="18">
        <v>40.0</v>
      </c>
      <c r="E11" s="19">
        <f t="shared" si="1"/>
        <v>108.32</v>
      </c>
      <c r="F11" s="21"/>
      <c r="G11" s="19">
        <f t="shared" si="2"/>
        <v>0</v>
      </c>
      <c r="H11" s="21"/>
      <c r="I11" s="19">
        <f t="shared" si="3"/>
        <v>0</v>
      </c>
      <c r="J11" s="21"/>
      <c r="K11" s="22">
        <f t="shared" si="4"/>
        <v>0</v>
      </c>
      <c r="L11" s="22"/>
      <c r="M11" s="22">
        <f t="shared" si="5"/>
        <v>0</v>
      </c>
      <c r="N11" s="22"/>
      <c r="O11" s="22">
        <f t="shared" si="6"/>
        <v>0</v>
      </c>
      <c r="P11" s="22"/>
      <c r="Q11" s="22">
        <f t="shared" si="7"/>
        <v>0</v>
      </c>
      <c r="R11" s="22"/>
      <c r="S11" s="22">
        <f t="shared" si="8"/>
        <v>0</v>
      </c>
      <c r="T11" s="22"/>
      <c r="U11" s="22">
        <f t="shared" si="9"/>
        <v>0</v>
      </c>
      <c r="V11" s="22"/>
      <c r="W11" s="22">
        <f t="shared" si="10"/>
        <v>0</v>
      </c>
      <c r="X11" s="22"/>
      <c r="Y11" s="22">
        <f t="shared" si="11"/>
        <v>0</v>
      </c>
      <c r="Z11" s="22"/>
      <c r="AA11" s="22">
        <f t="shared" si="12"/>
        <v>0</v>
      </c>
      <c r="AB11" s="22">
        <f t="shared" si="13"/>
        <v>108.32</v>
      </c>
      <c r="AC11" s="23">
        <f t="shared" si="14"/>
        <v>0.04709565217</v>
      </c>
      <c r="AD11" s="6"/>
      <c r="AE11" s="6"/>
    </row>
    <row r="12">
      <c r="A12" s="24">
        <v>8.0</v>
      </c>
      <c r="B12" s="24" t="s">
        <v>31</v>
      </c>
      <c r="C12" s="25">
        <v>2.1896</v>
      </c>
      <c r="D12" s="26">
        <v>40.0</v>
      </c>
      <c r="E12" s="27">
        <f t="shared" si="1"/>
        <v>87.584</v>
      </c>
      <c r="F12" s="28"/>
      <c r="G12" s="27">
        <f t="shared" si="2"/>
        <v>0</v>
      </c>
      <c r="H12" s="28"/>
      <c r="I12" s="27">
        <f t="shared" si="3"/>
        <v>0</v>
      </c>
      <c r="J12" s="28"/>
      <c r="K12" s="29">
        <f t="shared" si="4"/>
        <v>0</v>
      </c>
      <c r="L12" s="29"/>
      <c r="M12" s="29">
        <f t="shared" si="5"/>
        <v>0</v>
      </c>
      <c r="N12" s="29"/>
      <c r="O12" s="29">
        <f t="shared" si="6"/>
        <v>0</v>
      </c>
      <c r="P12" s="29"/>
      <c r="Q12" s="29">
        <f t="shared" si="7"/>
        <v>0</v>
      </c>
      <c r="R12" s="29"/>
      <c r="S12" s="29">
        <f t="shared" si="8"/>
        <v>0</v>
      </c>
      <c r="T12" s="29"/>
      <c r="U12" s="29">
        <f t="shared" si="9"/>
        <v>0</v>
      </c>
      <c r="V12" s="29"/>
      <c r="W12" s="29">
        <f t="shared" si="10"/>
        <v>0</v>
      </c>
      <c r="X12" s="29"/>
      <c r="Y12" s="29">
        <f t="shared" si="11"/>
        <v>0</v>
      </c>
      <c r="Z12" s="29"/>
      <c r="AA12" s="29">
        <f t="shared" si="12"/>
        <v>0</v>
      </c>
      <c r="AB12" s="29">
        <f t="shared" si="13"/>
        <v>87.584</v>
      </c>
      <c r="AC12" s="30">
        <f t="shared" si="14"/>
        <v>0.03808</v>
      </c>
      <c r="AD12" s="6"/>
      <c r="AE12" s="6"/>
    </row>
    <row r="13">
      <c r="A13" s="16">
        <v>9.0</v>
      </c>
      <c r="B13" s="16" t="s">
        <v>32</v>
      </c>
      <c r="C13" s="17">
        <v>2.8449</v>
      </c>
      <c r="D13" s="18">
        <v>40.0</v>
      </c>
      <c r="E13" s="19">
        <f t="shared" si="1"/>
        <v>113.796</v>
      </c>
      <c r="F13" s="21"/>
      <c r="G13" s="19">
        <f t="shared" si="2"/>
        <v>0</v>
      </c>
      <c r="H13" s="21"/>
      <c r="I13" s="19">
        <f t="shared" si="3"/>
        <v>0</v>
      </c>
      <c r="J13" s="21"/>
      <c r="K13" s="22">
        <f t="shared" si="4"/>
        <v>0</v>
      </c>
      <c r="L13" s="22"/>
      <c r="M13" s="22">
        <f t="shared" si="5"/>
        <v>0</v>
      </c>
      <c r="N13" s="22"/>
      <c r="O13" s="22">
        <f t="shared" si="6"/>
        <v>0</v>
      </c>
      <c r="P13" s="22"/>
      <c r="Q13" s="22">
        <f t="shared" si="7"/>
        <v>0</v>
      </c>
      <c r="R13" s="22"/>
      <c r="S13" s="22">
        <f t="shared" si="8"/>
        <v>0</v>
      </c>
      <c r="T13" s="22"/>
      <c r="U13" s="22">
        <f t="shared" si="9"/>
        <v>0</v>
      </c>
      <c r="V13" s="22"/>
      <c r="W13" s="22">
        <f t="shared" si="10"/>
        <v>0</v>
      </c>
      <c r="X13" s="22"/>
      <c r="Y13" s="22">
        <f t="shared" si="11"/>
        <v>0</v>
      </c>
      <c r="Z13" s="22"/>
      <c r="AA13" s="22">
        <f t="shared" si="12"/>
        <v>0</v>
      </c>
      <c r="AB13" s="22">
        <f t="shared" si="13"/>
        <v>113.796</v>
      </c>
      <c r="AC13" s="23">
        <f t="shared" si="14"/>
        <v>0.04947652174</v>
      </c>
      <c r="AD13" s="6"/>
      <c r="AE13" s="6"/>
    </row>
    <row r="14">
      <c r="A14" s="31">
        <v>10.0</v>
      </c>
      <c r="B14" s="31" t="s">
        <v>33</v>
      </c>
      <c r="C14" s="32">
        <v>2.2472</v>
      </c>
      <c r="D14" s="26">
        <v>40.0</v>
      </c>
      <c r="E14" s="27">
        <f t="shared" si="1"/>
        <v>89.888</v>
      </c>
      <c r="F14" s="28"/>
      <c r="G14" s="27">
        <f t="shared" si="2"/>
        <v>0</v>
      </c>
      <c r="H14" s="28"/>
      <c r="I14" s="27">
        <f t="shared" si="3"/>
        <v>0</v>
      </c>
      <c r="J14" s="28"/>
      <c r="K14" s="29">
        <f t="shared" si="4"/>
        <v>0</v>
      </c>
      <c r="L14" s="29"/>
      <c r="M14" s="29">
        <f t="shared" si="5"/>
        <v>0</v>
      </c>
      <c r="N14" s="29"/>
      <c r="O14" s="29">
        <f t="shared" si="6"/>
        <v>0</v>
      </c>
      <c r="P14" s="29"/>
      <c r="Q14" s="29">
        <f t="shared" si="7"/>
        <v>0</v>
      </c>
      <c r="R14" s="29"/>
      <c r="S14" s="29">
        <f t="shared" si="8"/>
        <v>0</v>
      </c>
      <c r="T14" s="29"/>
      <c r="U14" s="29">
        <f t="shared" si="9"/>
        <v>0</v>
      </c>
      <c r="V14" s="29"/>
      <c r="W14" s="29">
        <f t="shared" si="10"/>
        <v>0</v>
      </c>
      <c r="X14" s="29"/>
      <c r="Y14" s="29">
        <f t="shared" si="11"/>
        <v>0</v>
      </c>
      <c r="Z14" s="29"/>
      <c r="AA14" s="29">
        <f t="shared" si="12"/>
        <v>0</v>
      </c>
      <c r="AB14" s="29">
        <f t="shared" si="13"/>
        <v>89.888</v>
      </c>
      <c r="AC14" s="30">
        <f t="shared" si="14"/>
        <v>0.03908173913</v>
      </c>
      <c r="AD14" s="6"/>
      <c r="AE14" s="6"/>
    </row>
    <row r="15" ht="30.0" customHeight="1">
      <c r="A15" s="33" t="s">
        <v>34</v>
      </c>
      <c r="D15" s="22"/>
      <c r="E15" s="22">
        <f>SUM(E5:E14)</f>
        <v>660.05</v>
      </c>
      <c r="F15" s="22"/>
      <c r="G15" s="22">
        <f>SUM(G5:G14)</f>
        <v>112.2</v>
      </c>
      <c r="H15" s="22"/>
      <c r="I15" s="22">
        <f>SUM(I5:I14)</f>
        <v>0</v>
      </c>
      <c r="J15" s="22"/>
      <c r="K15" s="22">
        <f>SUM(K5:K14)</f>
        <v>0</v>
      </c>
      <c r="L15" s="22"/>
      <c r="M15" s="22">
        <f>SUM(M5:M14)</f>
        <v>0</v>
      </c>
      <c r="N15" s="22"/>
      <c r="O15" s="22">
        <f>SUM(O5:O14)</f>
        <v>0</v>
      </c>
      <c r="P15" s="22"/>
      <c r="Q15" s="22">
        <f>SUM(Q5:Q14)</f>
        <v>0</v>
      </c>
      <c r="R15" s="22"/>
      <c r="S15" s="22">
        <f>SUM(S5:S14)</f>
        <v>0</v>
      </c>
      <c r="T15" s="22"/>
      <c r="U15" s="22">
        <f>SUM(U5:U14)</f>
        <v>0</v>
      </c>
      <c r="V15" s="22"/>
      <c r="W15" s="22">
        <f>SUM(W5:W14)</f>
        <v>0</v>
      </c>
      <c r="X15" s="22"/>
      <c r="Y15" s="22">
        <f>SUM(Y5:Y14)</f>
        <v>0</v>
      </c>
      <c r="Z15" s="22"/>
      <c r="AA15" s="22">
        <f>SUM(AA5:AA14)</f>
        <v>0</v>
      </c>
      <c r="AB15" s="22">
        <f t="shared" si="13"/>
        <v>772.25</v>
      </c>
      <c r="AC15" s="23">
        <f t="shared" si="14"/>
        <v>0.3357608696</v>
      </c>
      <c r="AD15" s="5"/>
      <c r="AE15" s="5"/>
    </row>
    <row r="16" ht="30.0" customHeight="1">
      <c r="A16" s="34" t="s">
        <v>35</v>
      </c>
      <c r="D16" s="29"/>
      <c r="E16" s="30">
        <f>E15/$F$2</f>
        <v>0.2869782609</v>
      </c>
      <c r="F16" s="29"/>
      <c r="G16" s="30">
        <f>G15/$F$2</f>
        <v>0.0487826087</v>
      </c>
      <c r="H16" s="29"/>
      <c r="I16" s="30">
        <f>I15/$F$2</f>
        <v>0</v>
      </c>
      <c r="J16" s="29"/>
      <c r="K16" s="30">
        <f>K15/$F$2</f>
        <v>0</v>
      </c>
      <c r="L16" s="29"/>
      <c r="M16" s="30">
        <f>M15/$F$2</f>
        <v>0</v>
      </c>
      <c r="N16" s="29"/>
      <c r="O16" s="30">
        <f>O15/$F$2</f>
        <v>0</v>
      </c>
      <c r="P16" s="29"/>
      <c r="Q16" s="30">
        <f>Q15/$F$2</f>
        <v>0</v>
      </c>
      <c r="R16" s="29"/>
      <c r="S16" s="30">
        <f>S15/$F$2</f>
        <v>0</v>
      </c>
      <c r="T16" s="29"/>
      <c r="U16" s="30">
        <f>U15/$F$2</f>
        <v>0</v>
      </c>
      <c r="V16" s="29"/>
      <c r="W16" s="30">
        <f>W15/$F$2</f>
        <v>0</v>
      </c>
      <c r="X16" s="29"/>
      <c r="Y16" s="30">
        <f>Y15/$F$2</f>
        <v>0</v>
      </c>
      <c r="Z16" s="29"/>
      <c r="AA16" s="30">
        <f>AA15/$F$2</f>
        <v>0</v>
      </c>
      <c r="AB16" s="30">
        <f t="shared" si="13"/>
        <v>0.3357608696</v>
      </c>
      <c r="AC16" s="30">
        <f t="shared" si="14"/>
        <v>0.0001459829868</v>
      </c>
      <c r="AD16" s="5"/>
      <c r="AE16" s="5"/>
    </row>
    <row r="17" ht="30.0" customHeight="1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</row>
  </sheetData>
  <mergeCells count="19">
    <mergeCell ref="Z3:AA3"/>
    <mergeCell ref="AB3:AB4"/>
    <mergeCell ref="AC3:AC4"/>
    <mergeCell ref="L3:M3"/>
    <mergeCell ref="N3:O3"/>
    <mergeCell ref="P3:Q3"/>
    <mergeCell ref="R3:S3"/>
    <mergeCell ref="T3:U3"/>
    <mergeCell ref="V3:W3"/>
    <mergeCell ref="X3:Y3"/>
    <mergeCell ref="A15:C15"/>
    <mergeCell ref="A16:C16"/>
    <mergeCell ref="A3:A4"/>
    <mergeCell ref="B3:B4"/>
    <mergeCell ref="C3:C4"/>
    <mergeCell ref="D3:E3"/>
    <mergeCell ref="F3:G3"/>
    <mergeCell ref="H3:I3"/>
    <mergeCell ref="J3:K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2015-11-17T02:36:43Z</dcterms:created>
  <dc:creator>Microsoft Office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